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tables/table4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KPI менеджера продаж" sheetId="1" state="visible" r:id="rId1"/>
  </sheets>
  <calcPr/>
</workbook>
</file>

<file path=xl/sharedStrings.xml><?xml version="1.0" encoding="utf-8"?>
<sst xmlns="http://schemas.openxmlformats.org/spreadsheetml/2006/main" count="41" uniqueCount="41">
  <si>
    <t xml:space="preserve">ООО" ВАША КОМПАНИЯ"</t>
  </si>
  <si>
    <t xml:space="preserve">Юридический адрес</t>
  </si>
  <si>
    <t>ДОЛЖНОСТЬ:</t>
  </si>
  <si>
    <t>МЕНЕДЖЕР</t>
  </si>
  <si>
    <t xml:space="preserve">Расчетный период</t>
  </si>
  <si>
    <t xml:space="preserve">октябрь 2025 г.</t>
  </si>
  <si>
    <t>Мотивация</t>
  </si>
  <si>
    <t xml:space="preserve">Сумма, руб.</t>
  </si>
  <si>
    <t xml:space="preserve">Доля, %</t>
  </si>
  <si>
    <t xml:space="preserve">Оклад в месяц</t>
  </si>
  <si>
    <t xml:space="preserve">Премия KPI за период</t>
  </si>
  <si>
    <t>Итог</t>
  </si>
  <si>
    <t xml:space="preserve">Счетный показатель</t>
  </si>
  <si>
    <t xml:space="preserve">Как понять что результат достигнут</t>
  </si>
  <si>
    <t xml:space="preserve">Вес показателя, %</t>
  </si>
  <si>
    <t xml:space="preserve">Сумма бонуса KPI (100%), руб.</t>
  </si>
  <si>
    <t>План</t>
  </si>
  <si>
    <t>Факт</t>
  </si>
  <si>
    <t xml:space="preserve">Процент выполнения</t>
  </si>
  <si>
    <t xml:space="preserve">Сумма KPI к выплате, руб.</t>
  </si>
  <si>
    <t xml:space="preserve">Объем продаж, в рублях</t>
  </si>
  <si>
    <t xml:space="preserve">Результат в рублях из программы учета</t>
  </si>
  <si>
    <t xml:space="preserve">Объем продаж продукта А, в рублях</t>
  </si>
  <si>
    <t xml:space="preserve">Отгрузка трех новых клиентов с минимальной суммой отгрузки от 30 тыс. руб. за период (в единицах)</t>
  </si>
  <si>
    <t xml:space="preserve">Результат отгрузок по критерию из программы учета</t>
  </si>
  <si>
    <t xml:space="preserve">Пороговые значения и шкала выплат бонуса KPI</t>
  </si>
  <si>
    <t>Столбец1</t>
  </si>
  <si>
    <t>Столбец2</t>
  </si>
  <si>
    <t xml:space="preserve">Результат выполнения плана:</t>
  </si>
  <si>
    <t xml:space="preserve">Коэффициент KPI:</t>
  </si>
  <si>
    <t xml:space="preserve">Выплата от суммы KPI, руб.:</t>
  </si>
  <si>
    <t xml:space="preserve">Выполнение менее 80%</t>
  </si>
  <si>
    <t xml:space="preserve">Выполнение 80-84,99%</t>
  </si>
  <si>
    <t xml:space="preserve">Выполнение 85-89,99%</t>
  </si>
  <si>
    <t xml:space="preserve">Выполнение 90-94,99%</t>
  </si>
  <si>
    <t xml:space="preserve">Выполнение 95-99,99%</t>
  </si>
  <si>
    <t xml:space="preserve">Выполнение 100%</t>
  </si>
  <si>
    <t xml:space="preserve">Выполнение 100,01-119,99%</t>
  </si>
  <si>
    <t xml:space="preserve">1,01-1,19 (от результата)</t>
  </si>
  <si>
    <t xml:space="preserve">от результата</t>
  </si>
  <si>
    <t xml:space="preserve">Выполнение 120% и выше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</si>
</sst>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">
    <xf fontId="0" fillId="0" borderId="0" numFmtId="0" xfId="0"/>
    <xf fontId="0" fillId="0" borderId="0" numFmtId="9" xfId="0" applyNumberFormat="1"/>
    <xf fontId="0" fillId="0" borderId="0" numFmtId="0" xfId="0" applyAlignment="1">
      <alignment wrapText="1"/>
    </xf>
    <xf fontId="0" fillId="0" borderId="0" numFmtId="9" xfId="0" applyNumberFormat="1" applyAlignment="1">
      <alignment wrapText="1"/>
    </xf>
  </cellXfs>
  <cellStyles count="1">
    <cellStyle name="Обычный" xfId="0" builtinId="0"/>
  </cellStyles>
  <dxfs count="8">
    <dxf>
      <alignment indent="0" relativeIndent="0" shrinkToFit="0" textRotation="0" vertical="bottom" wrapText="1"/>
    </dxf>
    <dxf>
      <alignment indent="0" relativeIndent="0" shrinkToFit="0" textRotation="0" vertical="bottom" wrapText="1"/>
    </dxf>
    <dxf>
      <alignment indent="0" relativeIndent="0" shrinkToFit="0" textRotation="0" vertical="bottom" wrapText="1"/>
    </dxf>
    <dxf>
      <alignment indent="0" relativeIndent="0" shrinkToFit="0" textRotation="0" vertical="bottom" wrapText="1"/>
    </dxf>
    <dxf>
      <alignment indent="0" relativeIndent="0" shrinkToFit="0" textRotation="0" vertical="bottom" wrapText="1"/>
    </dxf>
    <dxf>
      <alignment indent="0" relativeIndent="0" shrinkToFit="0" textRotation="0" vertical="bottom" wrapText="1"/>
    </dxf>
    <dxf>
      <alignment indent="0" relativeIndent="0" shrinkToFit="0" textRotation="0" vertical="bottom" wrapText="1"/>
    </dxf>
    <dxf>
      <alignment indent="0" relativeIndent="0" shrinkToFit="0" textRotation="0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A7:C10" totalsRowCount="1">
  <autoFilter ref="A7:C9">
    <filterColumn colId="0" showButton="0"/>
    <filterColumn colId="1" showButton="0"/>
    <filterColumn colId="2" showButton="0"/>
  </autoFilter>
  <tableColumns count="3">
    <tableColumn id="1" name="Мотивация" totalsRowLabel="Итог"/>
    <tableColumn id="2" name="Сумма, руб." totalsRowFunction="sum"/>
    <tableColumn id="3" name="Доля, %" totalsRowFunction="sum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Таблица2" ref="A12:H16" headerRowCount="0" totalsRowCount="1">
  <tableColumns count="8">
    <tableColumn id="1" name="МЕСЯЧНЫЙ" totalsRowLabel="Итог" dataDxfId="0"/>
    <tableColumn id="2" name="Столбец1" dataDxfId="1"/>
    <tableColumn id="3" name="Столбец2" totalsRowFunction="sum" dataDxfId="2"/>
    <tableColumn id="4" name="Столбец3" totalsRowFunction="sum" dataDxfId="3"/>
    <tableColumn id="5" name="Столбец4" dataDxfId="4"/>
    <tableColumn id="6" name="Столбец5" dataDxfId="5"/>
    <tableColumn id="7" name="Столбец6" dataDxfId="6"/>
    <tableColumn id="8" name="Столбец7" totalsRowFunction="sum" dataDxfId="7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Таблица3" ref="A19:C28">
  <autoFilter ref="A19:C28">
    <filterColumn colId="0" showButton="0"/>
    <filterColumn colId="1" showButton="0"/>
    <filterColumn colId="2" showButton="0"/>
  </autoFilter>
  <tableColumns count="3">
    <tableColumn id="1" name="Пороговые значения и шкала выплат бонуса KPI"/>
    <tableColumn id="2" name="Столбец1"/>
    <tableColumn id="3" name="Столбец2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displayName="Таблица4" ref="A4:B5">
  <autoFilter ref="A4:B5">
    <filterColumn colId="0" showButton="0"/>
    <filterColumn colId="1" showButton="0"/>
  </autoFilter>
  <tableColumns count="2">
    <tableColumn id="1" name="ДОЛЖНОСТЬ:"/>
    <tableColumn id="2" name="МЕНЕДЖЕР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displayName="Таблица5" ref="A1:A2">
  <autoFilter ref="A1:A2">
    <filterColumn colId="0" showButton="0"/>
  </autoFilter>
  <tableColumns count="1">
    <tableColumn id="1" name="ООО&quot; ВАША КОМПАНИЯ&quot;"/>
  </tableColumns>
  <tableStyleInfo name="TableStyleMedium5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5" Type="http://schemas.openxmlformats.org/officeDocument/2006/relationships/table" Target="../tables/table5.xml"/><Relationship  Id="rId4" Type="http://schemas.openxmlformats.org/officeDocument/2006/relationships/table" Target="../tables/table4.xml"/><Relationship  Id="rId3" Type="http://schemas.openxmlformats.org/officeDocument/2006/relationships/table" Target="../tables/table3.xml"/><Relationship  Id="rId2" Type="http://schemas.openxmlformats.org/officeDocument/2006/relationships/table" Target="../tables/table2.xml"/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E30" activeCellId="0" sqref="E30"/>
    </sheetView>
  </sheetViews>
  <sheetFormatPr defaultColWidth="9.15625" defaultRowHeight="14.25"/>
  <cols>
    <col customWidth="1" min="1" max="1" width="36.20703125"/>
    <col customWidth="1" min="2" max="2" width="26.83984375"/>
    <col customWidth="1" min="3" max="3" width="25.15625"/>
    <col customWidth="1" min="4" max="4" width="15"/>
    <col customWidth="1" min="5" max="6" width="19.15625"/>
    <col customWidth="1" min="7" max="7" width="13.83984375"/>
    <col customWidth="1" min="8" max="8" width="23.578125"/>
  </cols>
  <sheetData>
    <row r="1">
      <c r="A1" t="s">
        <v>0</v>
      </c>
    </row>
    <row r="2">
      <c r="A2" t="s">
        <v>1</v>
      </c>
    </row>
    <row r="4">
      <c r="A4" t="s">
        <v>2</v>
      </c>
      <c r="B4" t="s">
        <v>3</v>
      </c>
    </row>
    <row r="5">
      <c r="A5" t="s">
        <v>4</v>
      </c>
      <c r="B5" t="s">
        <v>5</v>
      </c>
    </row>
    <row r="7">
      <c r="A7" t="s">
        <v>6</v>
      </c>
      <c r="B7" t="s">
        <v>7</v>
      </c>
      <c r="C7" t="s">
        <v>8</v>
      </c>
    </row>
    <row r="8">
      <c r="A8" t="s">
        <v>9</v>
      </c>
      <c r="B8">
        <v>20000</v>
      </c>
      <c r="C8" s="1">
        <f>B8/Таблица1[[#Totals],[Сумма, руб.]]</f>
        <v>0.40000000000000002</v>
      </c>
    </row>
    <row r="9">
      <c r="A9" t="s">
        <v>10</v>
      </c>
      <c r="B9">
        <v>30000</v>
      </c>
      <c r="C9" s="1">
        <f>B9/Таблица1[[#Totals],[Сумма, руб.]]</f>
        <v>0.59999999999999998</v>
      </c>
    </row>
    <row r="10">
      <c r="A10" t="s">
        <v>11</v>
      </c>
      <c r="B10">
        <f>SUBTOTAL(109,Таблица1[Сумма, руб.])</f>
        <v>50000</v>
      </c>
      <c r="C10" s="1">
        <f>SUBTOTAL(109,Таблица1[Доля, %])</f>
        <v>1</v>
      </c>
    </row>
    <row r="12" ht="28.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2" t="s">
        <v>18</v>
      </c>
      <c r="H12" s="2" t="s">
        <v>19</v>
      </c>
    </row>
    <row r="13" ht="28.5">
      <c r="A13" s="2" t="s">
        <v>20</v>
      </c>
      <c r="B13" s="2" t="s">
        <v>21</v>
      </c>
      <c r="C13" s="3">
        <v>0.5</v>
      </c>
      <c r="D13" s="2">
        <f t="shared" ref="D13:D15" si="0">$B$9*C13</f>
        <v>15000</v>
      </c>
      <c r="E13" s="2">
        <v>400000</v>
      </c>
      <c r="F13" s="2">
        <v>440000</v>
      </c>
      <c r="G13" s="3">
        <f t="shared" ref="G13:G15" si="1">F13/E13</f>
        <v>1.1000000000000001</v>
      </c>
      <c r="H13" s="2">
        <f t="shared" ref="H13:H14" si="2">IF(G13&lt;80%,0,IF(G13&lt;85%,D13*0.5,IF(G13&lt;90%,D13*0.6,IF(G13&lt;95%,D13*0.7,IF(G13&lt;100%,D13*0.8,IF(G13&lt;120%,D13*G13/100%,IF(G13&gt;=120%,D13*1.2)))))))</f>
        <v>16500</v>
      </c>
    </row>
    <row r="14" ht="28.5">
      <c r="A14" s="2" t="s">
        <v>22</v>
      </c>
      <c r="B14" s="2" t="s">
        <v>21</v>
      </c>
      <c r="C14" s="3">
        <v>0.29999999999999999</v>
      </c>
      <c r="D14" s="2">
        <f t="shared" si="0"/>
        <v>9000</v>
      </c>
      <c r="E14" s="2">
        <v>90000</v>
      </c>
      <c r="F14" s="2">
        <v>82000</v>
      </c>
      <c r="G14" s="3">
        <f t="shared" si="1"/>
        <v>0.91111111111111109</v>
      </c>
      <c r="H14" s="2">
        <f t="shared" si="2"/>
        <v>6300</v>
      </c>
    </row>
    <row r="15" ht="42.75">
      <c r="A15" s="2" t="s">
        <v>23</v>
      </c>
      <c r="B15" s="2" t="s">
        <v>24</v>
      </c>
      <c r="C15" s="3">
        <v>0.20000000000000001</v>
      </c>
      <c r="D15" s="2">
        <f t="shared" si="0"/>
        <v>6000</v>
      </c>
      <c r="E15" s="2">
        <v>3</v>
      </c>
      <c r="F15" s="2">
        <v>4</v>
      </c>
      <c r="G15" s="3">
        <f t="shared" si="1"/>
        <v>1.3333333333333333</v>
      </c>
      <c r="H15" s="2">
        <f>IF(G15&lt;100%,0,$D$15)</f>
        <v>6000</v>
      </c>
    </row>
    <row r="16">
      <c r="A16" s="2" t="s">
        <v>11</v>
      </c>
      <c r="B16" s="2"/>
      <c r="C16" s="3">
        <f>SUBTOTAL(109,Таблица2[Столбец2])</f>
        <v>1</v>
      </c>
      <c r="D16" s="2">
        <f>SUBTOTAL(109,Таблица2[Столбец3])</f>
        <v>30000</v>
      </c>
      <c r="E16" s="2"/>
      <c r="F16" s="2"/>
      <c r="G16" s="3"/>
      <c r="H16" s="2">
        <f>SUBTOTAL(109,Таблица2[Столбец7])</f>
        <v>28800</v>
      </c>
    </row>
    <row r="19">
      <c r="A19" t="s">
        <v>25</v>
      </c>
      <c r="B19" t="s">
        <v>26</v>
      </c>
      <c r="C19" t="s">
        <v>27</v>
      </c>
    </row>
    <row r="20">
      <c r="A20" t="s">
        <v>28</v>
      </c>
      <c r="B20" t="s">
        <v>29</v>
      </c>
      <c r="C20" t="s">
        <v>30</v>
      </c>
    </row>
    <row r="21">
      <c r="A21" t="s">
        <v>31</v>
      </c>
      <c r="B21" s="1">
        <v>0</v>
      </c>
      <c r="C21">
        <f t="shared" ref="C21:C28" si="3">B21*$B$9</f>
        <v>0</v>
      </c>
    </row>
    <row r="22">
      <c r="A22" t="s">
        <v>32</v>
      </c>
      <c r="B22" s="1">
        <v>0.5</v>
      </c>
      <c r="C22">
        <f t="shared" si="3"/>
        <v>15000</v>
      </c>
    </row>
    <row r="23">
      <c r="A23" t="s">
        <v>33</v>
      </c>
      <c r="B23" s="1">
        <v>0.59999999999999998</v>
      </c>
      <c r="C23">
        <f t="shared" si="3"/>
        <v>18000</v>
      </c>
    </row>
    <row r="24">
      <c r="A24" t="s">
        <v>34</v>
      </c>
      <c r="B24" s="1">
        <v>0.69999999999999996</v>
      </c>
      <c r="C24">
        <f t="shared" si="3"/>
        <v>21000</v>
      </c>
    </row>
    <row r="25">
      <c r="A25" t="s">
        <v>35</v>
      </c>
      <c r="B25" s="1">
        <v>0.80000000000000004</v>
      </c>
      <c r="C25">
        <f t="shared" si="3"/>
        <v>24000</v>
      </c>
    </row>
    <row r="26">
      <c r="A26" t="s">
        <v>36</v>
      </c>
      <c r="B26" s="1">
        <v>1</v>
      </c>
      <c r="C26">
        <f t="shared" si="3"/>
        <v>30000</v>
      </c>
    </row>
    <row r="27">
      <c r="A27" t="s">
        <v>37</v>
      </c>
      <c r="B27" t="s">
        <v>38</v>
      </c>
      <c r="C27" t="s">
        <v>39</v>
      </c>
    </row>
    <row r="28">
      <c r="A28" t="s">
        <v>40</v>
      </c>
      <c r="B28">
        <v>1.2</v>
      </c>
      <c r="C28">
        <f t="shared" si="3"/>
        <v>36000</v>
      </c>
    </row>
    <row r="29" ht="27" customHeight="1"/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71" fitToWidth="1" fitToHeight="1" pageOrder="downThenOver" orientation="landscape" usePrinterDefaults="1" blackAndWhite="0" draft="0" cellComments="none" useFirstPageNumber="0" errors="displayed" horizontalDpi="2147483648" verticalDpi="0" copies="1"/>
  <headerFooter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Company>SPecialiST RePack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Re:шение</dc:creator>
  <cp:lastModifiedBy>Дарья Казакова</cp:lastModifiedBy>
  <cp:revision>1</cp:revision>
  <dcterms:created xsi:type="dcterms:W3CDTF">2018-09-10T05:29:31Z</dcterms:created>
  <dcterms:modified xsi:type="dcterms:W3CDTF">2025-11-27T03:25:06Z</dcterms:modified>
</cp:coreProperties>
</file>